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thenanguyen/Desktop/"/>
    </mc:Choice>
  </mc:AlternateContent>
  <xr:revisionPtr revIDLastSave="0" documentId="8_{924BCFF2-0399-CF4A-81A7-CBCD46FD4CB2}" xr6:coauthVersionLast="45" xr6:coauthVersionMax="45" xr10:uidLastSave="{00000000-0000-0000-0000-000000000000}"/>
  <bookViews>
    <workbookView xWindow="0" yWindow="460" windowWidth="26080" windowHeight="156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B32" i="1"/>
  <c r="C31" i="1"/>
  <c r="D31" i="1"/>
  <c r="E31" i="1"/>
  <c r="F31" i="1"/>
  <c r="G31" i="1"/>
  <c r="H31" i="1"/>
  <c r="I31" i="1"/>
  <c r="B31" i="1"/>
  <c r="C30" i="1"/>
  <c r="D30" i="1"/>
  <c r="E30" i="1"/>
  <c r="F30" i="1"/>
  <c r="G30" i="1"/>
  <c r="H30" i="1"/>
  <c r="I30" i="1"/>
  <c r="B30" i="1"/>
  <c r="H29" i="1"/>
  <c r="I29" i="1"/>
  <c r="C29" i="1"/>
  <c r="D29" i="1"/>
  <c r="E29" i="1"/>
  <c r="F29" i="1"/>
  <c r="G29" i="1"/>
  <c r="B29" i="1"/>
  <c r="C21" i="1"/>
  <c r="D21" i="1"/>
  <c r="E21" i="1"/>
  <c r="F21" i="1"/>
  <c r="G21" i="1"/>
  <c r="H21" i="1"/>
  <c r="I21" i="1"/>
  <c r="B21" i="1"/>
  <c r="D16" i="1"/>
  <c r="E16" i="1"/>
  <c r="F16" i="1"/>
  <c r="G16" i="1"/>
  <c r="C16" i="1"/>
  <c r="F1" i="1"/>
  <c r="B16" i="1" l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<sst xmlns="http://schemas.openxmlformats.org/spreadsheetml/2006/main" count="32" uniqueCount="30">
  <si>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</si>
  <si>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</si>
  <si>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</si>
  <si>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</si>
  <si>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</si>
  <si>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</si>
  <si>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</si>
  <si>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</si>
  <si>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</si>
  <si>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</si>
  <si>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</si>
  <si>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</si>
  <si>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</si>
  <si>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</si>
  <si>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</si>
  <si>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</si>
  <si>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</si>
  <si>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</si>
  <si>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</si>
  <si>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Blank</t>
  </si>
  <si>
    <t>standard curve</t>
  </si>
  <si>
    <t>abs</t>
  </si>
  <si>
    <t>nmole</t>
  </si>
  <si>
    <t>Samples</t>
  </si>
  <si>
    <t>y=21.669x+2.0703</t>
  </si>
  <si>
    <t>nmole*15</t>
  </si>
  <si>
    <t>OD Transposed</t>
  </si>
  <si>
    <t>nmole/uL</t>
  </si>
  <si>
    <t>normalized conc</t>
  </si>
  <si>
    <t>fermentation row!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</si>
</sst>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5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Sheet1!$C$24:$G$24</c:f>
              <c:numCache>
                <c:formatCode>General</c:formatCode>
                <c:ptCount val="5"/>
                <c:pt idx="0">
                  <c:v>7.1500000000001007E-3</c:v>
                </c:pt>
                <c:pt idx="1">
                  <c:v>9.2350000000000043E-2</c:v>
                </c:pt>
                <c:pt idx="2">
                  <c:v>0.15239999999999998</c:v>
                </c:pt>
                <c:pt idx="3">
                  <c:v>0.29720000000000002</c:v>
                </c:pt>
                <c:pt idx="4">
                  <c:v>0.35764999999999991</c:v>
                </c:pt>
              </c:numCache>
            </c:numRef>
          </c:xVal>
          <c:yVal>
            <c:numRef>
              <c:f>Sheet1!$C$25:$G$25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01-0441-A8D6-4391F1C46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976095"/>
        <c:axId val="1266966895"/>
      </c:scatterChart>
      <c:valAx>
        <c:axId val="1206976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570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966895"/>
        <c:crosses val="autoZero"/>
        <c:crossBetween val="midCat"/>
      </c:valAx>
      <c:valAx>
        <c:axId val="126696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nmole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976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12</xdr:row>
      <xdr:rowOff>107950</xdr:rowOff>
    </xdr:from>
    <xdr:to>
      <xdr:col>15</xdr:col>
      <xdr:colOff>133350</xdr:colOff>
      <xdr:row>26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2D0134-73A3-8347-AC0E-5B2AD502D5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J32" sqref="J32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15" x14ac:dyDescent="0.2">
      <c r="A1" s="1" t="s">
        <v>0</v>
      </c>
      <c r="B1" s="3" t="s">
        <v>11</v>
      </c>
      <c r="C1" s="3" t="s">
        <v>2</v>
      </c>
      <c r="D1" s="3" t="s">
        <v>1</v>
      </c>
      <c r="E1" s="3" t="s">
        <v>19</v>
      </c>
      <c r="F1">
        <f>B16</f>
        <v>0.62095</v>
      </c>
    </row>
    <row r="2" spans="1:15" x14ac:dyDescent="0.2">
      <c r="A2">
        <v>1</v>
      </c>
      <c r="B2" s="2" t="s">
        <v>3</v>
      </c>
      <c r="C2">
        <v>0.436</v>
      </c>
      <c r="D2">
        <f>C2*10</f>
        <v>4.3600000000000003</v>
      </c>
    </row>
    <row r="3" spans="1:15" x14ac:dyDescent="0.2">
      <c r="A3">
        <v>2</v>
      </c>
      <c r="B3" s="2" t="s">
        <v>4</v>
      </c>
      <c r="C3">
        <v>0.24399999999999999</v>
      </c>
      <c r="D3">
        <f t="shared" ref="D3:D9" si="0">C3*10</f>
        <v>2.44</v>
      </c>
    </row>
    <row r="4" spans="1:15" x14ac:dyDescent="0.2">
      <c r="A4">
        <v>3</v>
      </c>
      <c r="B4" s="2" t="s">
        <v>5</v>
      </c>
      <c r="C4">
        <v>0.48799999999999999</v>
      </c>
      <c r="D4">
        <f t="shared" si="0"/>
        <v>4.88</v>
      </c>
      <c r="H4" t="s">
        <v>26</v>
      </c>
    </row>
    <row r="5" spans="1:15" x14ac:dyDescent="0.2">
      <c r="A5">
        <v>4</v>
      </c>
      <c r="B5" s="2" t="s">
        <v>6</v>
      </c>
      <c r="C5">
        <v>0.224</v>
      </c>
      <c r="D5">
        <f t="shared" si="0"/>
        <v>2.2400000000000002</v>
      </c>
      <c r="H5">
        <v>4.3600000000000003</v>
      </c>
      <c r="I5">
        <v>2.44</v>
      </c>
      <c r="J5">
        <v>4.88</v>
      </c>
      <c r="K5">
        <v>2.2400000000000002</v>
      </c>
      <c r="L5">
        <v>4.21</v>
      </c>
      <c r="M5">
        <v>1.97</v>
      </c>
      <c r="N5">
        <v>3.4</v>
      </c>
      <c r="O5">
        <v>1.27</v>
      </c>
    </row>
    <row r="6" spans="1:15" x14ac:dyDescent="0.2">
      <c r="A6">
        <v>5</v>
      </c>
      <c r="B6" s="2" t="s">
        <v>7</v>
      </c>
      <c r="C6">
        <v>0.42099999999999999</v>
      </c>
      <c r="D6">
        <f t="shared" si="0"/>
        <v>4.21</v>
      </c>
    </row>
    <row r="7" spans="1:15" x14ac:dyDescent="0.2">
      <c r="A7">
        <v>6</v>
      </c>
      <c r="B7" s="2" t="s">
        <v>8</v>
      </c>
      <c r="C7">
        <v>0.19700000000000001</v>
      </c>
      <c r="D7">
        <f t="shared" si="0"/>
        <v>1.9700000000000002</v>
      </c>
    </row>
    <row r="8" spans="1:15" x14ac:dyDescent="0.2">
      <c r="A8">
        <v>7</v>
      </c>
      <c r="B8" s="2" t="s">
        <v>9</v>
      </c>
      <c r="C8">
        <v>0.34</v>
      </c>
      <c r="D8">
        <f t="shared" si="0"/>
        <v>3.4000000000000004</v>
      </c>
    </row>
    <row r="9" spans="1:15" x14ac:dyDescent="0.2">
      <c r="A9">
        <v>8</v>
      </c>
      <c r="B9" s="2" t="s">
        <v>10</v>
      </c>
      <c r="C9">
        <v>0.127</v>
      </c>
      <c r="D9">
        <f t="shared" si="0"/>
        <v>1.27</v>
      </c>
    </row>
    <row r="12" spans="1:15" x14ac:dyDescent="0.2">
      <c r="A12" s="3" t="s">
        <v>12</v>
      </c>
    </row>
    <row r="13" spans="1:15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5" x14ac:dyDescent="0.2">
      <c r="A14" s="1" t="s">
        <v>13</v>
      </c>
      <c r="B14">
        <v>0.63800000000000001</v>
      </c>
      <c r="C14">
        <v>0.60040000000000004</v>
      </c>
      <c r="D14">
        <v>0.68830000000000002</v>
      </c>
      <c r="E14">
        <v>0.7732</v>
      </c>
      <c r="F14">
        <v>0.86850000000000005</v>
      </c>
      <c r="G14">
        <v>0.91459999999999997</v>
      </c>
      <c r="H14">
        <v>4.8500000000000001E-2</v>
      </c>
      <c r="I14">
        <v>4.7399999999999998E-2</v>
      </c>
    </row>
    <row r="15" spans="1:15" x14ac:dyDescent="0.2">
      <c r="A15" s="1" t="s">
        <v>14</v>
      </c>
      <c r="B15">
        <v>0.60389999999999999</v>
      </c>
      <c r="C15">
        <v>0.65580000000000005</v>
      </c>
      <c r="D15">
        <v>0.73829999999999996</v>
      </c>
      <c r="E15">
        <v>0.77349999999999997</v>
      </c>
      <c r="F15">
        <v>0.96779999999999999</v>
      </c>
      <c r="G15">
        <v>1.0426</v>
      </c>
      <c r="H15">
        <v>4.7199999999999999E-2</v>
      </c>
      <c r="I15">
        <v>4.82E-2</v>
      </c>
    </row>
    <row r="16" spans="1:15" x14ac:dyDescent="0.2">
      <c r="A16" s="1" t="s">
        <v>15</v>
      </c>
      <c r="B16">
        <f>AVERAGE(B14:B15)</f>
        <v>0.62095</v>
      </c>
      <c r="C16">
        <f>AVERAGE(C14:C15)-$F$1</f>
        <v>7.1500000000001007E-3</v>
      </c>
      <c r="D16">
        <f t="shared" ref="D16:I16" si="1">AVERAGE(D14:D15)-$F$1</f>
        <v>9.2350000000000043E-2</v>
      </c>
      <c r="E16">
        <f t="shared" si="1"/>
        <v>0.15239999999999998</v>
      </c>
      <c r="F16">
        <f t="shared" si="1"/>
        <v>0.29720000000000002</v>
      </c>
      <c r="G16">
        <f t="shared" si="1"/>
        <v>0.35764999999999991</v>
      </c>
    </row>
    <row r="17" spans="1:10" x14ac:dyDescent="0.2">
      <c r="A17" s="1"/>
    </row>
    <row r="18" spans="1:10" x14ac:dyDescent="0.2">
      <c r="A18" s="1" t="s">
        <v>16</v>
      </c>
      <c r="B18">
        <v>0.52990000000000004</v>
      </c>
      <c r="C18">
        <v>0.62229999999999996</v>
      </c>
      <c r="D18">
        <v>0.58120000000000005</v>
      </c>
      <c r="E18">
        <v>0.6875</v>
      </c>
      <c r="F18">
        <v>1.4412</v>
      </c>
      <c r="G18">
        <v>2.2374000000000001</v>
      </c>
      <c r="H18">
        <v>2.3940000000000001</v>
      </c>
      <c r="I18">
        <v>2.3681000000000001</v>
      </c>
    </row>
    <row r="19" spans="1:10" x14ac:dyDescent="0.2">
      <c r="A19" s="1" t="s">
        <v>17</v>
      </c>
      <c r="B19">
        <v>0.56699999999999995</v>
      </c>
      <c r="C19">
        <v>0.61990000000000001</v>
      </c>
      <c r="D19">
        <v>0.59250000000000003</v>
      </c>
      <c r="E19">
        <v>0.70879999999999999</v>
      </c>
      <c r="F19">
        <v>1.7413000000000001</v>
      </c>
      <c r="G19">
        <v>2.2643</v>
      </c>
      <c r="H19">
        <v>2.4291999999999998</v>
      </c>
      <c r="I19">
        <v>2.4018999999999999</v>
      </c>
    </row>
    <row r="20" spans="1:10" x14ac:dyDescent="0.2">
      <c r="A20" s="1" t="s">
        <v>18</v>
      </c>
      <c r="B20">
        <v>0.54730000000000001</v>
      </c>
      <c r="C20">
        <v>0.6431</v>
      </c>
      <c r="D20">
        <v>0.55310000000000004</v>
      </c>
      <c r="E20">
        <v>0.70809999999999995</v>
      </c>
      <c r="F20">
        <v>1.6704000000000001</v>
      </c>
      <c r="G20">
        <v>2.3435999999999999</v>
      </c>
      <c r="H20">
        <v>2.4514</v>
      </c>
      <c r="I20">
        <v>2.3797999999999999</v>
      </c>
    </row>
    <row r="21" spans="1:10" x14ac:dyDescent="0.2">
      <c r="A21" s="1" t="s">
        <v>15</v>
      </c>
      <c r="B21">
        <f>AVERAGE(B18:B20)-$F$1</f>
        <v>-7.28833333333333E-2</v>
      </c>
      <c r="C21">
        <f t="shared" ref="C21:I21" si="2">AVERAGE(C18:C20)-$F$1</f>
        <v>7.4833333333332863E-3</v>
      </c>
      <c r="D21">
        <f t="shared" si="2"/>
        <v>-4.534999999999989E-2</v>
      </c>
      <c r="E21">
        <f t="shared" si="2"/>
        <v>8.0516666666666681E-2</v>
      </c>
      <c r="F21">
        <f t="shared" si="2"/>
        <v>0.99668333333333325</v>
      </c>
      <c r="G21">
        <f t="shared" si="2"/>
        <v>1.6608166666666664</v>
      </c>
      <c r="H21">
        <f t="shared" si="2"/>
        <v>1.8039166666666664</v>
      </c>
      <c r="I21">
        <f t="shared" si="2"/>
        <v>1.7623166666666661</v>
      </c>
    </row>
    <row r="23" spans="1:10" x14ac:dyDescent="0.2">
      <c r="A23" s="1" t="s">
        <v>20</v>
      </c>
    </row>
    <row r="24" spans="1:10" x14ac:dyDescent="0.2">
      <c r="A24" s="1" t="s">
        <v>21</v>
      </c>
      <c r="B24">
        <v>0.62095</v>
      </c>
      <c r="C24">
        <v>7.1500000000001007E-3</v>
      </c>
      <c r="D24">
        <v>9.2350000000000043E-2</v>
      </c>
      <c r="E24">
        <v>0.15239999999999998</v>
      </c>
      <c r="F24">
        <v>0.29720000000000002</v>
      </c>
      <c r="G24">
        <v>0.35764999999999991</v>
      </c>
    </row>
    <row r="25" spans="1:10" x14ac:dyDescent="0.2">
      <c r="A25" s="1" t="s">
        <v>22</v>
      </c>
      <c r="B25">
        <v>0</v>
      </c>
      <c r="C25">
        <v>2</v>
      </c>
      <c r="D25">
        <v>4</v>
      </c>
      <c r="E25">
        <v>6</v>
      </c>
      <c r="F25">
        <v>8</v>
      </c>
      <c r="G25">
        <v>10</v>
      </c>
    </row>
    <row r="27" spans="1:10" x14ac:dyDescent="0.2">
      <c r="A27" s="1" t="s">
        <v>23</v>
      </c>
    </row>
    <row r="28" spans="1:10" x14ac:dyDescent="0.2">
      <c r="A28" s="1" t="s">
        <v>24</v>
      </c>
    </row>
    <row r="29" spans="1:10" x14ac:dyDescent="0.2">
      <c r="A29" s="1" t="s">
        <v>22</v>
      </c>
      <c r="B29">
        <f>21.669*B21+2.0703</f>
        <v>0.49099105000000076</v>
      </c>
      <c r="C29">
        <f t="shared" ref="C29:I29" si="3">21.669*C21+2.0703</f>
        <v>2.2324563499999992</v>
      </c>
      <c r="D29">
        <f t="shared" si="3"/>
        <v>1.0876108500000023</v>
      </c>
      <c r="E29">
        <f t="shared" si="3"/>
        <v>3.8150156500000003</v>
      </c>
      <c r="F29">
        <f t="shared" si="3"/>
        <v>23.667431149999999</v>
      </c>
      <c r="G29">
        <f t="shared" si="3"/>
        <v>38.058536349999997</v>
      </c>
      <c r="H29">
        <f t="shared" si="3"/>
        <v>41.159370249999995</v>
      </c>
      <c r="I29">
        <f t="shared" si="3"/>
        <v>40.257939849999993</v>
      </c>
    </row>
    <row r="30" spans="1:10" x14ac:dyDescent="0.2">
      <c r="A30" s="1" t="s">
        <v>25</v>
      </c>
      <c r="B30">
        <f>B29*15</f>
        <v>7.3648657500000114</v>
      </c>
      <c r="C30">
        <f t="shared" ref="C30:I30" si="4">C29*15</f>
        <v>33.486845249999988</v>
      </c>
      <c r="D30">
        <f t="shared" si="4"/>
        <v>16.314162750000037</v>
      </c>
      <c r="E30">
        <f t="shared" si="4"/>
        <v>57.225234750000006</v>
      </c>
      <c r="F30">
        <f t="shared" si="4"/>
        <v>355.01146725000001</v>
      </c>
      <c r="G30">
        <f t="shared" si="4"/>
        <v>570.87804525000001</v>
      </c>
      <c r="H30">
        <f t="shared" si="4"/>
        <v>617.39055374999998</v>
      </c>
      <c r="I30">
        <f t="shared" si="4"/>
        <v>603.86909774999992</v>
      </c>
    </row>
    <row r="31" spans="1:10" x14ac:dyDescent="0.2">
      <c r="A31" s="1" t="s">
        <v>27</v>
      </c>
      <c r="B31">
        <f>B30/50</f>
        <v>0.14729731500000023</v>
      </c>
      <c r="C31">
        <f t="shared" ref="C31:I31" si="5">C30/50</f>
        <v>0.66973690499999972</v>
      </c>
      <c r="D31">
        <f t="shared" si="5"/>
        <v>0.32628325500000072</v>
      </c>
      <c r="E31">
        <f t="shared" si="5"/>
        <v>1.1445046950000002</v>
      </c>
      <c r="F31">
        <f t="shared" si="5"/>
        <v>7.1002293449999998</v>
      </c>
      <c r="G31">
        <f t="shared" si="5"/>
        <v>11.417560905</v>
      </c>
      <c r="H31">
        <f t="shared" si="5"/>
        <v>12.347811074999999</v>
      </c>
      <c r="I31">
        <f t="shared" si="5"/>
        <v>12.077381954999998</v>
      </c>
    </row>
    <row r="32" spans="1:10" x14ac:dyDescent="0.2">
      <c r="A32" s="1" t="s">
        <v>28</v>
      </c>
      <c r="B32">
        <f>B31/H5</f>
        <v>3.3783787844036746E-2</v>
      </c>
      <c r="C32">
        <f t="shared" ref="C32:I32" si="6">C31/I5</f>
        <v>0.27448233811475398</v>
      </c>
      <c r="D32">
        <f t="shared" si="6"/>
        <v>6.6861322745901786E-2</v>
      </c>
      <c r="E32">
        <f t="shared" si="6"/>
        <v>0.51093959598214289</v>
      </c>
      <c r="F32">
        <f t="shared" si="6"/>
        <v>1.6865152838479809</v>
      </c>
      <c r="G32">
        <f t="shared" si="6"/>
        <v>5.7957161954314724</v>
      </c>
      <c r="H32">
        <f t="shared" si="6"/>
        <v>3.6317091397058823</v>
      </c>
      <c r="I32">
        <f t="shared" si="6"/>
        <v>9.5097495708661395</v>
      </c>
      <c r="J32" s="5" t="s">
        <v>29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2019-11-07T07:14:42Z</dcterms:modified>
</cp:coreProperties>
</file>