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enanguyen/Desktop/"/>
    </mc:Choice>
  </mc:AlternateContent>
  <xr:revisionPtr revIDLastSave="0" documentId="13_ncr:1_{3C91D786-15CB-E747-B8B5-56E7DE5AB4DE}" xr6:coauthVersionLast="45" xr6:coauthVersionMax="45" xr10:uidLastSave="{00000000-0000-0000-0000-000000000000}"/>
  <bookViews>
    <workbookView xWindow="6760" yWindow="460" windowWidth="2476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C26" i="1"/>
  <c r="D26" i="1"/>
  <c r="E26" i="1"/>
  <c r="F26" i="1"/>
  <c r="G26" i="1"/>
  <c r="H26" i="1"/>
  <c r="I26" i="1"/>
  <c r="B26" i="1"/>
  <c r="I25" i="1"/>
  <c r="C25" i="1"/>
  <c r="D25" i="1"/>
  <c r="E25" i="1"/>
  <c r="F25" i="1"/>
  <c r="G25" i="1"/>
  <c r="H25" i="1"/>
  <c r="B25" i="1"/>
  <c r="C24" i="1"/>
  <c r="D24" i="1"/>
  <c r="E24" i="1"/>
  <c r="F24" i="1"/>
  <c r="G24" i="1"/>
  <c r="H24" i="1"/>
  <c r="I24" i="1"/>
  <c r="B24" i="1"/>
  <c r="C23" i="1"/>
  <c r="D23" i="1"/>
  <c r="E23" i="1"/>
  <c r="F23" i="1"/>
  <c r="G23" i="1"/>
  <c r="H23" i="1"/>
  <c r="I23" i="1"/>
  <c r="B23" i="1"/>
  <c r="C21" i="1"/>
  <c r="D21" i="1"/>
  <c r="E21" i="1"/>
  <c r="F21" i="1"/>
  <c r="G21" i="1"/>
  <c r="H21" i="1"/>
  <c r="I21" i="1"/>
  <c r="B21" i="1"/>
  <c r="D16" i="1"/>
  <c r="E16" i="1"/>
  <c r="F16" i="1"/>
  <c r="G16" i="1"/>
  <c r="C16" i="1"/>
  <c r="F3" i="1"/>
  <c r="B16" i="1" l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<sst xmlns="http://schemas.openxmlformats.org/spreadsheetml/2006/main" count="30" uniqueCount="28">
  <si>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</si>
  <si>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</si>
  <si>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</si>
  <si>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</si>
  <si>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</si>
  <si>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</si>
  <si>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</si>
  <si>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</si>
  <si>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</si>
  <si>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</si>
  <si>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</si>
  <si>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</si>
  <si>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</si>
  <si>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</si>
  <si>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</si>
  <si>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</si>
  <si>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</si>
  <si>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</si>
  <si>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</si>
  <si>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blank</t>
  </si>
  <si>
    <t>concentration</t>
  </si>
  <si>
    <t>average standard</t>
  </si>
  <si>
    <t>nmole</t>
  </si>
  <si>
    <t>nmole *15</t>
  </si>
  <si>
    <t>conc (nmole/uL)</t>
  </si>
  <si>
    <t>normalized data</t>
  </si>
  <si>
    <t>OD Inverted</t>
  </si>
  <si>
    <t>This is the fermentation yield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</si>
</sst>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96039336284679"/>
          <c:y val="0.10943768080070543"/>
          <c:w val="0.77117586428305906"/>
          <c:h val="0.723834908652135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21.669x + 2.0703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0.9814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Sheet1!$C$29:$H$29</c:f>
              <c:numCache>
                <c:formatCode>General</c:formatCode>
                <c:ptCount val="6"/>
                <c:pt idx="0">
                  <c:v>7.1500000000001007E-3</c:v>
                </c:pt>
                <c:pt idx="1">
                  <c:v>9.2350000000000043E-2</c:v>
                </c:pt>
                <c:pt idx="2">
                  <c:v>0.15239999999999998</c:v>
                </c:pt>
                <c:pt idx="3">
                  <c:v>0.29720000000000002</c:v>
                </c:pt>
                <c:pt idx="4">
                  <c:v>0.35764999999999991</c:v>
                </c:pt>
              </c:numCache>
            </c:numRef>
          </c:xVal>
          <c:yVal>
            <c:numRef>
              <c:f>Sheet1!$C$28:$G$28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96-1348-9DE4-D864636DE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409343"/>
        <c:axId val="1319410975"/>
      </c:scatterChart>
      <c:valAx>
        <c:axId val="1319409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  <a:r>
                  <a:rPr lang="en-US" baseline="0"/>
                  <a:t> (570)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10975"/>
        <c:crosses val="autoZero"/>
        <c:crossBetween val="midCat"/>
      </c:valAx>
      <c:valAx>
        <c:axId val="13194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(nmole)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09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34</xdr:row>
      <xdr:rowOff>95250</xdr:rowOff>
    </xdr:from>
    <xdr:to>
      <xdr:col>10</xdr:col>
      <xdr:colOff>558800</xdr:colOff>
      <xdr:row>50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4303EC-7E16-1048-BFAE-7C7B13070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workbookViewId="0">
      <selection activeCell="I27" sqref="I27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13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13" x14ac:dyDescent="0.2">
      <c r="A2">
        <v>1</v>
      </c>
      <c r="B2" s="2" t="s">
        <v>3</v>
      </c>
      <c r="C2">
        <v>0.436</v>
      </c>
      <c r="D2">
        <f>C2*10</f>
        <v>4.3600000000000003</v>
      </c>
      <c r="F2" t="s">
        <v>19</v>
      </c>
    </row>
    <row r="3" spans="1:13" x14ac:dyDescent="0.2">
      <c r="A3">
        <v>2</v>
      </c>
      <c r="B3" s="2" t="s">
        <v>4</v>
      </c>
      <c r="C3">
        <v>0.24399999999999999</v>
      </c>
      <c r="D3">
        <f t="shared" ref="D3:D9" si="0">C3*10</f>
        <v>2.44</v>
      </c>
      <c r="F3">
        <f>$B$16</f>
        <v>0.62095</v>
      </c>
    </row>
    <row r="4" spans="1:13" x14ac:dyDescent="0.2">
      <c r="A4">
        <v>3</v>
      </c>
      <c r="B4" s="2" t="s">
        <v>5</v>
      </c>
      <c r="C4">
        <v>0.48799999999999999</v>
      </c>
      <c r="D4">
        <f t="shared" si="0"/>
        <v>4.88</v>
      </c>
      <c r="F4" t="s">
        <v>26</v>
      </c>
    </row>
    <row r="5" spans="1:13" x14ac:dyDescent="0.2">
      <c r="A5">
        <v>4</v>
      </c>
      <c r="B5" s="2" t="s">
        <v>6</v>
      </c>
      <c r="C5">
        <v>0.224</v>
      </c>
      <c r="D5">
        <f t="shared" si="0"/>
        <v>2.2400000000000002</v>
      </c>
      <c r="F5">
        <v>4.3600000000000003</v>
      </c>
      <c r="G5">
        <v>2.44</v>
      </c>
      <c r="H5">
        <v>4.88</v>
      </c>
      <c r="I5">
        <v>2.2400000000000002</v>
      </c>
      <c r="J5">
        <v>4.21</v>
      </c>
      <c r="K5">
        <v>1.97</v>
      </c>
      <c r="L5">
        <v>3.4</v>
      </c>
      <c r="M5">
        <v>1.27</v>
      </c>
    </row>
    <row r="6" spans="1:13" x14ac:dyDescent="0.2">
      <c r="A6">
        <v>5</v>
      </c>
      <c r="B6" s="2" t="s">
        <v>7</v>
      </c>
      <c r="C6">
        <v>0.42099999999999999</v>
      </c>
      <c r="D6">
        <f t="shared" si="0"/>
        <v>4.21</v>
      </c>
    </row>
    <row r="7" spans="1:13" x14ac:dyDescent="0.2">
      <c r="A7">
        <v>6</v>
      </c>
      <c r="B7" s="2" t="s">
        <v>8</v>
      </c>
      <c r="C7">
        <v>0.19700000000000001</v>
      </c>
      <c r="D7">
        <f t="shared" si="0"/>
        <v>1.9700000000000002</v>
      </c>
    </row>
    <row r="8" spans="1:13" x14ac:dyDescent="0.2">
      <c r="A8">
        <v>7</v>
      </c>
      <c r="B8" s="2" t="s">
        <v>9</v>
      </c>
      <c r="C8">
        <v>0.34</v>
      </c>
      <c r="D8">
        <f t="shared" si="0"/>
        <v>3.4000000000000004</v>
      </c>
    </row>
    <row r="9" spans="1:13" x14ac:dyDescent="0.2">
      <c r="A9">
        <v>8</v>
      </c>
      <c r="B9" s="2" t="s">
        <v>10</v>
      </c>
      <c r="C9">
        <v>0.127</v>
      </c>
      <c r="D9">
        <f t="shared" si="0"/>
        <v>1.27</v>
      </c>
    </row>
    <row r="11" spans="1:13" ht="2" customHeight="1" x14ac:dyDescent="0.2"/>
    <row r="12" spans="1:13" x14ac:dyDescent="0.2">
      <c r="A12" s="3" t="s">
        <v>12</v>
      </c>
    </row>
    <row r="13" spans="1:13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/>
      <c r="I13" s="4"/>
    </row>
    <row r="14" spans="1:13" x14ac:dyDescent="0.2">
      <c r="A14" s="1" t="s">
        <v>13</v>
      </c>
      <c r="B14">
        <v>0.63800000000000001</v>
      </c>
      <c r="C14">
        <v>0.60040000000000004</v>
      </c>
      <c r="D14">
        <v>0.68830000000000002</v>
      </c>
      <c r="E14">
        <v>0.7732</v>
      </c>
      <c r="F14">
        <v>0.86850000000000005</v>
      </c>
      <c r="G14">
        <v>0.91459999999999997</v>
      </c>
    </row>
    <row r="15" spans="1:13" x14ac:dyDescent="0.2">
      <c r="A15" s="1" t="s">
        <v>14</v>
      </c>
      <c r="B15">
        <v>0.60389999999999999</v>
      </c>
      <c r="C15">
        <v>0.65580000000000005</v>
      </c>
      <c r="D15">
        <v>0.73829999999999996</v>
      </c>
      <c r="E15">
        <v>0.77349999999999997</v>
      </c>
      <c r="F15">
        <v>0.96779999999999999</v>
      </c>
      <c r="G15">
        <v>1.0426</v>
      </c>
    </row>
    <row r="16" spans="1:13" x14ac:dyDescent="0.2">
      <c r="A16" s="1" t="s">
        <v>15</v>
      </c>
      <c r="B16">
        <f>AVERAGE(B14:B15)</f>
        <v>0.62095</v>
      </c>
      <c r="C16">
        <f>AVERAGE(C14:C15)-$F$3</f>
        <v>7.1500000000001007E-3</v>
      </c>
      <c r="D16">
        <f t="shared" ref="D16:G16" si="1">AVERAGE(D14:D15)-$F$3</f>
        <v>9.2350000000000043E-2</v>
      </c>
      <c r="E16">
        <f t="shared" si="1"/>
        <v>0.15239999999999998</v>
      </c>
      <c r="F16">
        <f t="shared" si="1"/>
        <v>0.29720000000000002</v>
      </c>
      <c r="G16">
        <f t="shared" si="1"/>
        <v>0.35764999999999991</v>
      </c>
    </row>
    <row r="17" spans="1:20" x14ac:dyDescent="0.2">
      <c r="A17" t="s">
        <v>20</v>
      </c>
      <c r="B17">
        <v>0</v>
      </c>
      <c r="C17">
        <v>2</v>
      </c>
      <c r="D17">
        <v>4</v>
      </c>
      <c r="E17">
        <v>6</v>
      </c>
      <c r="F17">
        <v>8</v>
      </c>
      <c r="G17">
        <v>10</v>
      </c>
    </row>
    <row r="18" spans="1:20" x14ac:dyDescent="0.2">
      <c r="A18" s="1" t="s">
        <v>16</v>
      </c>
      <c r="B18">
        <v>0.52990000000000004</v>
      </c>
      <c r="C18">
        <v>0.62229999999999996</v>
      </c>
      <c r="D18">
        <v>0.58120000000000005</v>
      </c>
      <c r="E18">
        <v>0.6875</v>
      </c>
      <c r="F18">
        <v>1.4412</v>
      </c>
      <c r="G18">
        <v>2.2374000000000001</v>
      </c>
      <c r="H18">
        <v>2.3940000000000001</v>
      </c>
      <c r="I18">
        <v>2.3681000000000001</v>
      </c>
    </row>
    <row r="19" spans="1:20" x14ac:dyDescent="0.2">
      <c r="A19" s="1" t="s">
        <v>17</v>
      </c>
      <c r="B19">
        <v>0.56699999999999995</v>
      </c>
      <c r="C19">
        <v>0.61990000000000001</v>
      </c>
      <c r="D19">
        <v>0.59250000000000003</v>
      </c>
      <c r="E19">
        <v>0.70879999999999999</v>
      </c>
      <c r="F19">
        <v>1.7413000000000001</v>
      </c>
      <c r="G19">
        <v>2.2643</v>
      </c>
      <c r="H19">
        <v>2.4291999999999998</v>
      </c>
      <c r="I19">
        <v>2.4018999999999999</v>
      </c>
    </row>
    <row r="20" spans="1:20" x14ac:dyDescent="0.2">
      <c r="A20" s="1" t="s">
        <v>18</v>
      </c>
      <c r="B20">
        <v>0.54730000000000001</v>
      </c>
      <c r="C20">
        <v>0.6431</v>
      </c>
      <c r="D20">
        <v>0.55310000000000004</v>
      </c>
      <c r="E20">
        <v>0.70809999999999995</v>
      </c>
      <c r="F20">
        <v>1.6704000000000001</v>
      </c>
      <c r="G20">
        <v>2.3435999999999999</v>
      </c>
      <c r="H20">
        <v>2.4514</v>
      </c>
      <c r="I20">
        <v>2.3797999999999999</v>
      </c>
    </row>
    <row r="21" spans="1:20" x14ac:dyDescent="0.2">
      <c r="A21" s="1" t="s">
        <v>15</v>
      </c>
      <c r="B21">
        <f>AVERAGE(B18:B20)-$F$3</f>
        <v>-7.28833333333333E-2</v>
      </c>
      <c r="C21">
        <f t="shared" ref="C21:I21" si="2">AVERAGE(C18:C20)-$F$3</f>
        <v>7.4833333333332863E-3</v>
      </c>
      <c r="D21">
        <f t="shared" si="2"/>
        <v>-4.534999999999989E-2</v>
      </c>
      <c r="E21">
        <f t="shared" si="2"/>
        <v>8.0516666666666681E-2</v>
      </c>
      <c r="F21">
        <f t="shared" si="2"/>
        <v>0.99668333333333325</v>
      </c>
      <c r="G21">
        <f t="shared" si="2"/>
        <v>1.6608166666666664</v>
      </c>
      <c r="H21">
        <f t="shared" si="2"/>
        <v>1.8039166666666664</v>
      </c>
      <c r="I21">
        <f t="shared" si="2"/>
        <v>1.7623166666666661</v>
      </c>
    </row>
    <row r="23" spans="1:20" x14ac:dyDescent="0.2">
      <c r="A23" s="1" t="s">
        <v>22</v>
      </c>
      <c r="B23">
        <f>21.668*B21+2.0703</f>
        <v>0.4910639333333342</v>
      </c>
      <c r="C23">
        <f t="shared" ref="C23:I23" si="3">21.668*C21+2.0703</f>
        <v>2.2324488666666658</v>
      </c>
      <c r="D23">
        <f t="shared" si="3"/>
        <v>1.0876562000000023</v>
      </c>
      <c r="E23">
        <f t="shared" si="3"/>
        <v>3.8149351333333339</v>
      </c>
      <c r="F23">
        <f t="shared" si="3"/>
        <v>23.666434466666665</v>
      </c>
      <c r="G23">
        <f t="shared" si="3"/>
        <v>38.056875533333326</v>
      </c>
      <c r="H23">
        <f t="shared" si="3"/>
        <v>41.157566333333328</v>
      </c>
      <c r="I23">
        <f t="shared" si="3"/>
        <v>40.256177533333322</v>
      </c>
    </row>
    <row r="24" spans="1:20" x14ac:dyDescent="0.2">
      <c r="A24" s="1" t="s">
        <v>23</v>
      </c>
      <c r="B24">
        <f>15*B23</f>
        <v>7.3659590000000126</v>
      </c>
      <c r="C24">
        <f t="shared" ref="C24:I24" si="4">15*C23</f>
        <v>33.486732999999987</v>
      </c>
      <c r="D24">
        <f t="shared" si="4"/>
        <v>16.314843000000035</v>
      </c>
      <c r="E24">
        <f t="shared" si="4"/>
        <v>57.224027000000007</v>
      </c>
      <c r="F24">
        <f t="shared" si="4"/>
        <v>354.99651699999998</v>
      </c>
      <c r="G24">
        <f t="shared" si="4"/>
        <v>570.85313299999984</v>
      </c>
      <c r="H24">
        <f t="shared" si="4"/>
        <v>617.36349499999994</v>
      </c>
      <c r="I24">
        <f t="shared" si="4"/>
        <v>603.84266299999979</v>
      </c>
      <c r="M24">
        <v>3.378880275229363E-2</v>
      </c>
      <c r="N24">
        <v>0.27448141803278675</v>
      </c>
      <c r="O24">
        <v>6.6864110655737843E-2</v>
      </c>
      <c r="P24">
        <v>0.5109288125</v>
      </c>
      <c r="Q24">
        <v>1.6864442612826602</v>
      </c>
      <c r="R24">
        <v>5.7954632791878158</v>
      </c>
      <c r="S24">
        <v>3.6315499705882353</v>
      </c>
      <c r="T24">
        <v>9.5093332755905475</v>
      </c>
    </row>
    <row r="25" spans="1:20" x14ac:dyDescent="0.2">
      <c r="A25" s="1" t="s">
        <v>24</v>
      </c>
      <c r="B25">
        <f>B24/50</f>
        <v>0.14731918000000024</v>
      </c>
      <c r="C25">
        <f t="shared" ref="C25:H25" si="5">C24/50</f>
        <v>0.6697346599999997</v>
      </c>
      <c r="D25">
        <f t="shared" si="5"/>
        <v>0.32629686000000069</v>
      </c>
      <c r="E25">
        <f t="shared" si="5"/>
        <v>1.1444805400000002</v>
      </c>
      <c r="F25">
        <f t="shared" si="5"/>
        <v>7.0999303399999993</v>
      </c>
      <c r="G25">
        <f t="shared" si="5"/>
        <v>11.417062659999997</v>
      </c>
      <c r="H25">
        <f t="shared" si="5"/>
        <v>12.347269899999999</v>
      </c>
      <c r="I25">
        <f>I24/50</f>
        <v>12.076853259999996</v>
      </c>
      <c r="M25">
        <f>TRANSPOSE(M24:T24)</f>
        <v>3.378880275229363E-2</v>
      </c>
    </row>
    <row r="26" spans="1:20" x14ac:dyDescent="0.2">
      <c r="A26" s="1" t="s">
        <v>25</v>
      </c>
      <c r="B26">
        <f>B25/F5</f>
        <v>3.378880275229363E-2</v>
      </c>
      <c r="C26">
        <f t="shared" ref="C26:I26" si="6">C25/G5</f>
        <v>0.27448141803278675</v>
      </c>
      <c r="D26">
        <f t="shared" si="6"/>
        <v>6.6864110655737843E-2</v>
      </c>
      <c r="E26">
        <f t="shared" si="6"/>
        <v>0.5109288125</v>
      </c>
      <c r="F26">
        <f t="shared" si="6"/>
        <v>1.6864442612826602</v>
      </c>
      <c r="G26">
        <f t="shared" si="6"/>
        <v>5.7954632791878158</v>
      </c>
      <c r="H26">
        <f t="shared" si="6"/>
        <v>3.6315499705882353</v>
      </c>
      <c r="I26">
        <f t="shared" si="6"/>
        <v>9.5093332755905475</v>
      </c>
      <c r="J26" s="6" t="s">
        <v>27</v>
      </c>
    </row>
    <row r="28" spans="1:20" x14ac:dyDescent="0.2">
      <c r="A28" t="s">
        <v>20</v>
      </c>
      <c r="B28" s="5">
        <v>0</v>
      </c>
      <c r="C28" s="5">
        <v>2</v>
      </c>
      <c r="D28" s="5">
        <v>4</v>
      </c>
      <c r="E28" s="5">
        <v>6</v>
      </c>
      <c r="F28" s="5">
        <v>8</v>
      </c>
      <c r="G28" s="5">
        <v>10</v>
      </c>
    </row>
    <row r="29" spans="1:20" x14ac:dyDescent="0.2">
      <c r="A29" t="s">
        <v>21</v>
      </c>
      <c r="B29">
        <v>0.62095</v>
      </c>
      <c r="C29">
        <v>7.1500000000001007E-3</v>
      </c>
      <c r="D29">
        <v>9.2350000000000043E-2</v>
      </c>
      <c r="E29">
        <v>0.15239999999999998</v>
      </c>
      <c r="F29">
        <v>0.29720000000000002</v>
      </c>
      <c r="G29">
        <v>0.35764999999999991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2019-11-07T05:45:56Z</dcterms:modified>
</cp:coreProperties>
</file>